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enerale" sheetId="1" r:id="rId1"/>
    <sheet name="Suddivisione" sheetId="2" r:id="rId2"/>
    <sheet name="Procedure" sheetId="3" r:id="rId3"/>
    <sheet name="Criteri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<sst xmlns="http://schemas.openxmlformats.org/spreadsheetml/2006/main" count="102" uniqueCount="35">
  <si>
    <t>Settore</t>
  </si>
  <si>
    <t>Numero</t>
  </si>
  <si>
    <t>Aziende</t>
  </si>
  <si>
    <t>Scuole</t>
  </si>
  <si>
    <t>Sanità</t>
  </si>
  <si>
    <t>Case riposo</t>
  </si>
  <si>
    <t>Forze Armate</t>
  </si>
  <si>
    <t>Istruzione/Università</t>
  </si>
  <si>
    <t>Totale</t>
  </si>
  <si>
    <t>Importo</t>
  </si>
  <si>
    <t>%</t>
  </si>
  <si>
    <t>procedure</t>
  </si>
  <si>
    <t>criteri di aggiudicazione</t>
  </si>
  <si>
    <t>tot</t>
  </si>
  <si>
    <t>aperta</t>
  </si>
  <si>
    <t>chiusa</t>
  </si>
  <si>
    <t>negoziale</t>
  </si>
  <si>
    <t>ec vantaggiosa</t>
  </si>
  <si>
    <t>segreta</t>
  </si>
  <si>
    <t>massimo ribasso</t>
  </si>
  <si>
    <t xml:space="preserve"> </t>
  </si>
  <si>
    <t xml:space="preserve">  </t>
  </si>
  <si>
    <t xml:space="preserve">               Dati per Tabella settori   Periodo 01/04/2010 30/06/2010</t>
  </si>
  <si>
    <t>E</t>
  </si>
  <si>
    <t>Global Service</t>
  </si>
  <si>
    <t xml:space="preserve">               Dati per Tabella settori   Periodo 01/04/2010 -  30/06/2010</t>
  </si>
  <si>
    <t>Totali</t>
  </si>
  <si>
    <t>Chiusa</t>
  </si>
  <si>
    <t>Negoziale</t>
  </si>
  <si>
    <t xml:space="preserve">      Aperta</t>
  </si>
  <si>
    <t>Segreta</t>
  </si>
  <si>
    <t>Massimo ribasso</t>
  </si>
  <si>
    <t xml:space="preserve">    Ec. Vantaggiosa</t>
  </si>
  <si>
    <t xml:space="preserve">        Dati per Tabella Procedure   Periodo 01/04/2010 -  30/06/2010</t>
  </si>
  <si>
    <t xml:space="preserve">        Dati per Tabella Criteri   Periodo 01/04/2010 -  30/06/2010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</si>
</sst>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11">
    <font>
      <sz val="10"/>
      <name val="Arial"/>
      <family val="0"/>
    </font>
    <font>
      <b/>
      <sz val="12"/>
      <name val="Tahoma"/>
      <family val="2"/>
    </font>
    <font>
      <b/>
      <sz val="12"/>
      <name val="Arial"/>
      <family val="2"/>
    </font>
    <font>
      <sz val="9"/>
      <name val="Arial"/>
      <family val="0"/>
    </font>
    <font>
      <sz val="11.25"/>
      <name val="Arial"/>
      <family val="0"/>
    </font>
    <font>
      <sz val="7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10"/>
      <name val="Georgia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0" fontId="5" fillId="4" borderId="1" xfId="17" applyNumberFormat="1" applyFont="1" applyFill="1" applyBorder="1" applyAlignment="1">
      <alignment horizontal="center"/>
    </xf>
    <xf numFmtId="10" fontId="6" fillId="3" borderId="1" xfId="17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6" fillId="3" borderId="2" xfId="17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5" fillId="4" borderId="2" xfId="17" applyNumberFormat="1" applyFont="1" applyFill="1" applyBorder="1" applyAlignment="1">
      <alignment horizontal="center"/>
    </xf>
    <xf numFmtId="0" fontId="0" fillId="0" borderId="1" xfId="0" applyBorder="1" applyAlignment="1">
      <alignment horizontal="center" shrinkToFit="1"/>
    </xf>
    <xf numFmtId="3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10" fontId="8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0" fontId="0" fillId="0" borderId="0" xfId="17" applyNumberFormat="1" applyAlignment="1">
      <alignment/>
    </xf>
    <xf numFmtId="10" fontId="0" fillId="0" borderId="0" xfId="17" applyNumberFormat="1" applyFont="1" applyAlignment="1">
      <alignment/>
    </xf>
    <xf numFmtId="0" fontId="7" fillId="0" borderId="0" xfId="0" applyFont="1" applyAlignment="1">
      <alignment/>
    </xf>
    <xf numFmtId="10" fontId="7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Generale!$E$6:$E$17</c:f>
              <c:strCache>
                <c:ptCount val="12"/>
                <c:pt idx="0">
                  <c:v>Scuole</c:v>
                </c:pt>
                <c:pt idx="1">
                  <c:v>Aziende</c:v>
                </c:pt>
                <c:pt idx="2">
                  <c:v>Sanità</c:v>
                </c:pt>
                <c:pt idx="3">
                  <c:v>Case riposo</c:v>
                </c:pt>
                <c:pt idx="4">
                  <c:v>Forze Armate</c:v>
                </c:pt>
                <c:pt idx="5">
                  <c:v>Istruzione/Università</c:v>
                </c:pt>
                <c:pt idx="6">
                  <c:v>Global Service</c:v>
                </c:pt>
              </c:strCache>
            </c:strRef>
          </c:cat>
          <c:val>
            <c:numRef>
              <c:f>Generale!$G$6:$G$17</c:f>
              <c:numCache>
                <c:ptCount val="12"/>
                <c:pt idx="0">
                  <c:v>610119088</c:v>
                </c:pt>
                <c:pt idx="1">
                  <c:v>12865301</c:v>
                </c:pt>
                <c:pt idx="2">
                  <c:v>68464318</c:v>
                </c:pt>
                <c:pt idx="3">
                  <c:v>23960682</c:v>
                </c:pt>
                <c:pt idx="4">
                  <c:v>100655622</c:v>
                </c:pt>
                <c:pt idx="5">
                  <c:v>34527947</c:v>
                </c:pt>
                <c:pt idx="6">
                  <c:v>4724992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025"/>
          <c:y val="0.19525"/>
          <c:w val="0.46275"/>
          <c:h val="0.6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Suddivisione!$E$6:$E$16</c:f>
              <c:strCache>
                <c:ptCount val="11"/>
                <c:pt idx="0">
                  <c:v>Scuole</c:v>
                </c:pt>
                <c:pt idx="1">
                  <c:v>Aziende</c:v>
                </c:pt>
                <c:pt idx="2">
                  <c:v>Sanità</c:v>
                </c:pt>
                <c:pt idx="3">
                  <c:v>Case riposo</c:v>
                </c:pt>
                <c:pt idx="4">
                  <c:v>Forze Armate</c:v>
                </c:pt>
                <c:pt idx="5">
                  <c:v>Istruzione/Università</c:v>
                </c:pt>
                <c:pt idx="6">
                  <c:v>Global Service</c:v>
                </c:pt>
                <c:pt idx="8">
                  <c:v> </c:v>
                </c:pt>
              </c:strCache>
            </c:strRef>
          </c:cat>
          <c:val>
            <c:numRef>
              <c:f>Suddivisione!$G$6:$G$16</c:f>
              <c:numCache>
                <c:ptCount val="11"/>
                <c:pt idx="0">
                  <c:v>610119088</c:v>
                </c:pt>
                <c:pt idx="1">
                  <c:v>12865301</c:v>
                </c:pt>
                <c:pt idx="2">
                  <c:v>68464318</c:v>
                </c:pt>
                <c:pt idx="3">
                  <c:v>23960682</c:v>
                </c:pt>
                <c:pt idx="4">
                  <c:v>100655622</c:v>
                </c:pt>
                <c:pt idx="5">
                  <c:v>34527947</c:v>
                </c:pt>
                <c:pt idx="6">
                  <c:v>4724992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71425"/>
          <c:y val="0.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Aperta 77,83%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Chiusa 16,09%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Negoziale 6,09%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('[2]Foglio1'!$D$16,'[2]Foglio1'!$G$16,'[2]Foglio1'!$J$16)</c:f>
              <c:numCache>
                <c:ptCount val="3"/>
                <c:pt idx="0">
                  <c:v>0.875</c:v>
                </c:pt>
                <c:pt idx="1">
                  <c:v>0.11538461538461539</c:v>
                </c:pt>
                <c:pt idx="2">
                  <c:v>0.009615384615384616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Econ. Vantagg.;
 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Segreta;
 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Massimo Ribasso; 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1"/>
            <c:showLeaderLines val="1"/>
            <c:showPercent val="1"/>
          </c:dLbls>
          <c:val>
            <c:numRef>
              <c:f>('[1]Foglio1'!$D$6,'[1]Foglio1'!$G$6,'[1]Foglio1'!$J$6)</c:f>
              <c:numCache>
                <c:ptCount val="3"/>
                <c:pt idx="0">
                  <c:v>0.7246376811594203</c:v>
                </c:pt>
                <c:pt idx="1">
                  <c:v>0</c:v>
                </c:pt>
                <c:pt idx="2">
                  <c:v>0.2753623188405797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20</xdr:row>
      <xdr:rowOff>142875</xdr:rowOff>
    </xdr:from>
    <xdr:to>
      <xdr:col>14</xdr:col>
      <xdr:colOff>228600</xdr:colOff>
      <xdr:row>38</xdr:row>
      <xdr:rowOff>95250</xdr:rowOff>
    </xdr:to>
    <xdr:graphicFrame>
      <xdr:nvGraphicFramePr>
        <xdr:cNvPr id="1" name="Chart 4"/>
        <xdr:cNvGraphicFramePr/>
      </xdr:nvGraphicFramePr>
      <xdr:xfrm>
        <a:off x="1028700" y="3448050"/>
        <a:ext cx="41910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18</xdr:row>
      <xdr:rowOff>19050</xdr:rowOff>
    </xdr:from>
    <xdr:to>
      <xdr:col>22</xdr:col>
      <xdr:colOff>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904875" y="2962275"/>
        <a:ext cx="55530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16</xdr:row>
      <xdr:rowOff>123825</xdr:rowOff>
    </xdr:from>
    <xdr:to>
      <xdr:col>11</xdr:col>
      <xdr:colOff>57150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638175" y="2781300"/>
        <a:ext cx="46958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0</xdr:rowOff>
    </xdr:from>
    <xdr:to>
      <xdr:col>9</xdr:col>
      <xdr:colOff>180975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1362075" y="2819400"/>
        <a:ext cx="30765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ecchio\Emanuele\Dati%20osservatorio\I%20trimestre%202010\Dati%20x%20Criteri%201&#176;%20T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ecchio\Emanuele\Dati%20osservatorio\I%20trimestre%202010\Dati%20x%20Procedure%201&#176;%20T.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6">
          <cell r="D6">
            <v>0.7246376811594203</v>
          </cell>
          <cell r="G6">
            <v>0</v>
          </cell>
          <cell r="J6">
            <v>0.2753623188405797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16">
          <cell r="D16">
            <v>0.875</v>
          </cell>
          <cell r="G16">
            <v>0.11538461538461539</v>
          </cell>
          <cell r="J16">
            <v>0.009615384615384616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X16" sqref="X16"/>
    </sheetView>
  </sheetViews>
  <sheetFormatPr defaultColWidth="9.140625" defaultRowHeight="12.75"/>
  <cols>
    <col min="1" max="1" width="5.8515625" style="0" customWidth="1"/>
    <col min="2" max="2" width="2.140625" style="0" customWidth="1"/>
    <col min="3" max="3" width="7.57421875" style="0" customWidth="1"/>
    <col min="4" max="4" width="2.8515625" style="0" customWidth="1"/>
    <col min="5" max="5" width="17.57421875" style="0" customWidth="1"/>
    <col min="6" max="6" width="3.28125" style="0" customWidth="1"/>
    <col min="7" max="7" width="11.7109375" style="0" customWidth="1"/>
    <col min="8" max="8" width="2.421875" style="0" customWidth="1"/>
    <col min="9" max="16" width="3.57421875" style="0" customWidth="1"/>
    <col min="17" max="17" width="3.421875" style="0" customWidth="1"/>
    <col min="18" max="18" width="5.00390625" style="0" hidden="1" customWidth="1"/>
    <col min="19" max="19" width="2.421875" style="0" hidden="1" customWidth="1"/>
    <col min="20" max="20" width="4.7109375" style="0" hidden="1" customWidth="1"/>
  </cols>
  <sheetData>
    <row r="1" spans="1:17" ht="15">
      <c r="A1" s="5" t="s">
        <v>25</v>
      </c>
      <c r="B1" s="6"/>
      <c r="C1" s="6"/>
      <c r="D1" s="6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4" spans="1:17" ht="12.75">
      <c r="A4" s="7"/>
      <c r="B4" s="7"/>
      <c r="C4" s="7" t="s">
        <v>1</v>
      </c>
      <c r="D4" s="7"/>
      <c r="E4" s="7" t="s">
        <v>0</v>
      </c>
      <c r="F4" s="7"/>
      <c r="G4" s="7" t="s">
        <v>9</v>
      </c>
      <c r="I4" s="23"/>
      <c r="J4" s="23"/>
      <c r="K4" s="23"/>
      <c r="L4" s="23"/>
      <c r="M4" s="23"/>
      <c r="N4" s="23"/>
      <c r="O4" s="23"/>
      <c r="P4" s="23"/>
      <c r="Q4" s="23"/>
    </row>
    <row r="5" spans="1:17" ht="12.75">
      <c r="A5" s="7"/>
      <c r="B5" s="7"/>
      <c r="C5" s="7"/>
      <c r="D5" s="7"/>
      <c r="E5" s="7"/>
      <c r="F5" s="7"/>
      <c r="G5" s="7"/>
      <c r="I5" s="24"/>
      <c r="J5" s="24"/>
      <c r="K5" s="24"/>
      <c r="L5" s="24"/>
      <c r="M5" s="24"/>
      <c r="N5" s="24"/>
      <c r="O5" s="24"/>
      <c r="P5" s="24"/>
      <c r="Q5" s="24"/>
    </row>
    <row r="6" spans="1:20" ht="12.75">
      <c r="A6" s="7"/>
      <c r="B6" s="7"/>
      <c r="C6" s="7">
        <v>290</v>
      </c>
      <c r="D6" s="7"/>
      <c r="E6" s="7" t="s">
        <v>3</v>
      </c>
      <c r="F6" s="7"/>
      <c r="G6" s="18">
        <v>610119088</v>
      </c>
      <c r="I6" s="24"/>
      <c r="J6" s="24"/>
      <c r="K6" s="24"/>
      <c r="L6" s="24"/>
      <c r="M6" s="24"/>
      <c r="N6" s="24"/>
      <c r="O6" s="24"/>
      <c r="P6" s="24"/>
      <c r="Q6" s="24"/>
      <c r="R6">
        <f>SUM(I6:L6)</f>
        <v>0</v>
      </c>
      <c r="T6">
        <f>SUM(M6:Q6)</f>
        <v>0</v>
      </c>
    </row>
    <row r="7" spans="1:20" ht="12.75">
      <c r="A7" s="7"/>
      <c r="B7" s="7"/>
      <c r="C7" s="7">
        <v>7</v>
      </c>
      <c r="D7" s="7"/>
      <c r="E7" s="7" t="s">
        <v>2</v>
      </c>
      <c r="F7" s="7"/>
      <c r="G7" s="18">
        <v>12865301</v>
      </c>
      <c r="I7" s="24"/>
      <c r="J7" s="24"/>
      <c r="K7" s="24"/>
      <c r="L7" s="24"/>
      <c r="M7" s="24"/>
      <c r="N7" s="24"/>
      <c r="O7" s="24"/>
      <c r="P7" s="24"/>
      <c r="Q7" s="24"/>
      <c r="R7">
        <f aca="true" t="shared" si="0" ref="R7:R17">SUM(I7:L7)</f>
        <v>0</v>
      </c>
      <c r="T7">
        <f aca="true" t="shared" si="1" ref="T7:T17">SUM(M7:Q7)</f>
        <v>0</v>
      </c>
    </row>
    <row r="8" spans="1:20" ht="12.75">
      <c r="A8" s="7"/>
      <c r="B8" s="7"/>
      <c r="C8" s="7">
        <v>13</v>
      </c>
      <c r="D8" s="7"/>
      <c r="E8" s="7" t="s">
        <v>4</v>
      </c>
      <c r="F8" s="7"/>
      <c r="G8" s="18">
        <v>68464318</v>
      </c>
      <c r="I8" s="24"/>
      <c r="J8" s="24"/>
      <c r="K8" s="24"/>
      <c r="L8" s="24"/>
      <c r="M8" s="24"/>
      <c r="N8" s="24"/>
      <c r="O8" s="24"/>
      <c r="P8" s="24"/>
      <c r="Q8" s="24"/>
      <c r="R8">
        <f t="shared" si="0"/>
        <v>0</v>
      </c>
      <c r="T8">
        <f t="shared" si="1"/>
        <v>0</v>
      </c>
    </row>
    <row r="9" spans="1:20" ht="12.75">
      <c r="A9" s="7"/>
      <c r="B9" s="7"/>
      <c r="C9" s="7">
        <v>13</v>
      </c>
      <c r="D9" s="7"/>
      <c r="E9" s="7" t="s">
        <v>5</v>
      </c>
      <c r="F9" s="7"/>
      <c r="G9" s="18">
        <v>23960682</v>
      </c>
      <c r="I9" s="24"/>
      <c r="J9" s="24"/>
      <c r="K9" s="24"/>
      <c r="L9" s="24"/>
      <c r="M9" s="24"/>
      <c r="N9" s="24"/>
      <c r="O9" s="24"/>
      <c r="P9" s="24"/>
      <c r="Q9" s="24"/>
      <c r="R9">
        <f t="shared" si="0"/>
        <v>0</v>
      </c>
      <c r="T9">
        <f t="shared" si="1"/>
        <v>0</v>
      </c>
    </row>
    <row r="10" spans="1:20" ht="12.75">
      <c r="A10" s="7"/>
      <c r="B10" s="7"/>
      <c r="C10" s="7">
        <v>5</v>
      </c>
      <c r="D10" s="7"/>
      <c r="E10" s="7" t="s">
        <v>6</v>
      </c>
      <c r="F10" s="7"/>
      <c r="G10" s="18">
        <v>100655622</v>
      </c>
      <c r="I10" s="24"/>
      <c r="J10" s="24"/>
      <c r="K10" s="24"/>
      <c r="L10" s="24"/>
      <c r="M10" s="24"/>
      <c r="N10" s="24"/>
      <c r="O10" s="24"/>
      <c r="P10" s="24"/>
      <c r="Q10" s="24"/>
      <c r="R10">
        <f t="shared" si="0"/>
        <v>0</v>
      </c>
      <c r="T10">
        <f t="shared" si="1"/>
        <v>0</v>
      </c>
    </row>
    <row r="11" spans="1:20" ht="12.75">
      <c r="A11" s="7"/>
      <c r="B11" s="7"/>
      <c r="C11" s="7">
        <v>11</v>
      </c>
      <c r="D11" s="7"/>
      <c r="E11" s="7" t="s">
        <v>7</v>
      </c>
      <c r="F11" s="7"/>
      <c r="G11" s="18">
        <v>34527947</v>
      </c>
      <c r="I11" s="24"/>
      <c r="J11" s="24"/>
      <c r="K11" s="24"/>
      <c r="L11" s="24"/>
      <c r="M11" s="24"/>
      <c r="N11" s="24"/>
      <c r="O11" s="24"/>
      <c r="P11" s="24"/>
      <c r="Q11" s="24"/>
      <c r="R11">
        <f t="shared" si="0"/>
        <v>0</v>
      </c>
      <c r="T11">
        <f t="shared" si="1"/>
        <v>0</v>
      </c>
    </row>
    <row r="12" spans="1:20" ht="12.75">
      <c r="A12" s="7"/>
      <c r="B12" s="7"/>
      <c r="C12" s="7">
        <v>2</v>
      </c>
      <c r="D12" s="7"/>
      <c r="E12" s="7" t="s">
        <v>24</v>
      </c>
      <c r="F12" s="7"/>
      <c r="G12" s="18">
        <v>4724992</v>
      </c>
      <c r="I12" s="24"/>
      <c r="J12" s="24"/>
      <c r="K12" s="24"/>
      <c r="L12" s="24"/>
      <c r="M12" s="24"/>
      <c r="N12" s="24"/>
      <c r="O12" s="24"/>
      <c r="P12" s="24"/>
      <c r="Q12" s="24"/>
      <c r="R12">
        <f t="shared" si="0"/>
        <v>0</v>
      </c>
      <c r="T12">
        <f t="shared" si="1"/>
        <v>0</v>
      </c>
    </row>
    <row r="13" spans="1:20" ht="12.75">
      <c r="A13" s="7"/>
      <c r="B13" s="7"/>
      <c r="C13" s="7"/>
      <c r="D13" s="7"/>
      <c r="E13" s="7"/>
      <c r="F13" s="7"/>
      <c r="G13" s="18"/>
      <c r="I13" s="24"/>
      <c r="J13" s="24"/>
      <c r="K13" s="24"/>
      <c r="L13" s="24"/>
      <c r="M13" s="24"/>
      <c r="N13" s="24"/>
      <c r="O13" s="24"/>
      <c r="P13" s="24"/>
      <c r="Q13" s="24"/>
      <c r="R13">
        <f t="shared" si="0"/>
        <v>0</v>
      </c>
      <c r="T13">
        <f t="shared" si="1"/>
        <v>0</v>
      </c>
    </row>
    <row r="14" spans="1:20" ht="12.75">
      <c r="A14" s="7"/>
      <c r="B14" s="7"/>
      <c r="C14" s="7"/>
      <c r="D14" s="7"/>
      <c r="E14" s="7"/>
      <c r="F14" s="7"/>
      <c r="G14" s="18"/>
      <c r="I14" s="24"/>
      <c r="J14" s="24"/>
      <c r="K14" s="24"/>
      <c r="L14" s="24"/>
      <c r="M14" s="24"/>
      <c r="N14" s="24"/>
      <c r="O14" s="24"/>
      <c r="P14" s="24"/>
      <c r="Q14" s="24"/>
      <c r="R14">
        <f t="shared" si="0"/>
        <v>0</v>
      </c>
      <c r="T14">
        <f t="shared" si="1"/>
        <v>0</v>
      </c>
    </row>
    <row r="15" spans="1:20" ht="12.75">
      <c r="A15" s="7"/>
      <c r="B15" s="7"/>
      <c r="C15" s="7"/>
      <c r="D15" s="7"/>
      <c r="E15" s="7"/>
      <c r="F15" s="7"/>
      <c r="G15" s="18"/>
      <c r="I15" s="24"/>
      <c r="J15" s="24"/>
      <c r="K15" s="24"/>
      <c r="L15" s="24"/>
      <c r="M15" s="24"/>
      <c r="N15" s="24"/>
      <c r="O15" s="24"/>
      <c r="P15" s="24"/>
      <c r="Q15" s="24"/>
      <c r="R15">
        <f t="shared" si="0"/>
        <v>0</v>
      </c>
      <c r="T15">
        <f t="shared" si="1"/>
        <v>0</v>
      </c>
    </row>
    <row r="16" spans="1:20" ht="12.75">
      <c r="A16" s="7"/>
      <c r="B16" s="7"/>
      <c r="C16" s="7"/>
      <c r="D16" s="7"/>
      <c r="E16" s="7"/>
      <c r="F16" s="7"/>
      <c r="G16" s="18"/>
      <c r="I16" s="24"/>
      <c r="J16" s="24"/>
      <c r="K16" s="24"/>
      <c r="L16" s="24"/>
      <c r="M16" s="24"/>
      <c r="N16" s="24"/>
      <c r="O16" s="24"/>
      <c r="P16" s="24"/>
      <c r="Q16" s="24"/>
      <c r="R16">
        <f t="shared" si="0"/>
        <v>0</v>
      </c>
      <c r="T16">
        <f t="shared" si="1"/>
        <v>0</v>
      </c>
    </row>
    <row r="17" spans="1:20" ht="12.75">
      <c r="A17" s="7"/>
      <c r="B17" s="7"/>
      <c r="C17" s="7"/>
      <c r="D17" s="7"/>
      <c r="E17" s="7"/>
      <c r="F17" s="7"/>
      <c r="G17" s="18"/>
      <c r="I17" s="24"/>
      <c r="J17" s="24"/>
      <c r="K17" s="24"/>
      <c r="L17" s="24"/>
      <c r="M17" s="24"/>
      <c r="N17" s="24"/>
      <c r="O17" s="24"/>
      <c r="P17" s="24"/>
      <c r="Q17" s="24"/>
      <c r="R17">
        <f t="shared" si="0"/>
        <v>0</v>
      </c>
      <c r="T17">
        <f t="shared" si="1"/>
        <v>0</v>
      </c>
    </row>
    <row r="18" spans="1:17" ht="12.75">
      <c r="A18" s="7"/>
      <c r="B18" s="7"/>
      <c r="C18" s="7"/>
      <c r="D18" s="7"/>
      <c r="E18" s="7"/>
      <c r="F18" s="7"/>
      <c r="G18" s="18"/>
      <c r="I18" s="4"/>
      <c r="J18" s="4"/>
      <c r="K18" s="4"/>
      <c r="L18" s="4"/>
      <c r="M18" s="4"/>
      <c r="N18" s="4"/>
      <c r="O18" s="4"/>
      <c r="P18" s="4"/>
      <c r="Q18" s="4"/>
    </row>
    <row r="19" spans="1:17" ht="15.75">
      <c r="A19" s="7"/>
      <c r="B19" s="7"/>
      <c r="C19" s="19">
        <f>SUM(C6:C18)</f>
        <v>341</v>
      </c>
      <c r="D19" s="7"/>
      <c r="E19" s="25" t="s">
        <v>8</v>
      </c>
      <c r="F19" s="25"/>
      <c r="G19" s="22">
        <f>SUM(G6:G18)</f>
        <v>855317950</v>
      </c>
      <c r="I19" s="4"/>
      <c r="J19" s="4"/>
      <c r="K19" s="4"/>
      <c r="L19" s="4"/>
      <c r="M19" s="4"/>
      <c r="N19" s="4"/>
      <c r="O19" s="4"/>
      <c r="P19" s="4"/>
      <c r="Q19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zoomScale="120" zoomScaleNormal="120" workbookViewId="0" topLeftCell="A1">
      <selection activeCell="C19" sqref="C19"/>
    </sheetView>
  </sheetViews>
  <sheetFormatPr defaultColWidth="9.140625" defaultRowHeight="12.75"/>
  <cols>
    <col min="1" max="1" width="3.7109375" style="0" customWidth="1"/>
    <col min="2" max="2" width="2.140625" style="0" customWidth="1"/>
    <col min="3" max="3" width="4.28125" style="0" customWidth="1"/>
    <col min="4" max="4" width="2.8515625" style="0" customWidth="1"/>
    <col min="5" max="5" width="16.57421875" style="0" customWidth="1"/>
    <col min="6" max="6" width="2.140625" style="0" customWidth="1"/>
    <col min="7" max="7" width="11.7109375" style="0" customWidth="1"/>
    <col min="8" max="8" width="2.421875" style="0" customWidth="1"/>
    <col min="9" max="9" width="3.57421875" style="0" customWidth="1"/>
    <col min="10" max="10" width="6.00390625" style="0" customWidth="1"/>
    <col min="11" max="11" width="3.57421875" style="0" customWidth="1"/>
    <col min="12" max="12" width="5.8515625" style="0" customWidth="1"/>
    <col min="13" max="13" width="3.57421875" style="0" customWidth="1"/>
    <col min="14" max="14" width="4.57421875" style="0" customWidth="1"/>
    <col min="15" max="16" width="0.13671875" style="0" hidden="1" customWidth="1"/>
    <col min="17" max="18" width="3.57421875" style="0" customWidth="1"/>
    <col min="19" max="19" width="6.00390625" style="0" customWidth="1"/>
    <col min="20" max="22" width="3.57421875" style="0" customWidth="1"/>
    <col min="23" max="23" width="5.57421875" style="0" customWidth="1"/>
    <col min="24" max="24" width="3.57421875" style="0" hidden="1" customWidth="1"/>
    <col min="25" max="25" width="4.7109375" style="0" hidden="1" customWidth="1"/>
    <col min="26" max="26" width="0.2890625" style="0" hidden="1" customWidth="1"/>
    <col min="27" max="27" width="5.00390625" style="0" hidden="1" customWidth="1"/>
    <col min="28" max="28" width="2.421875" style="0" hidden="1" customWidth="1"/>
    <col min="29" max="29" width="4.7109375" style="0" hidden="1" customWidth="1"/>
    <col min="30" max="30" width="0.13671875" style="0" customWidth="1"/>
    <col min="31" max="31" width="3.421875" style="0" customWidth="1"/>
  </cols>
  <sheetData>
    <row r="1" spans="1:31" ht="15">
      <c r="A1" s="5" t="s">
        <v>22</v>
      </c>
      <c r="B1" s="6"/>
      <c r="C1" s="6"/>
      <c r="D1" s="6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E1" s="6"/>
    </row>
    <row r="3" spans="9:31" ht="12.75">
      <c r="I3" s="29" t="s">
        <v>11</v>
      </c>
      <c r="J3" s="29"/>
      <c r="K3" s="29"/>
      <c r="L3" s="29"/>
      <c r="M3" s="29"/>
      <c r="N3" s="29"/>
      <c r="O3" s="29"/>
      <c r="P3" s="29"/>
      <c r="Q3" s="30"/>
      <c r="R3" s="29" t="s">
        <v>12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2.75">
      <c r="A4" s="7"/>
      <c r="B4" s="7"/>
      <c r="C4" s="7" t="s">
        <v>1</v>
      </c>
      <c r="D4" s="7"/>
      <c r="E4" s="7" t="s">
        <v>0</v>
      </c>
      <c r="F4" s="7"/>
      <c r="G4" s="7" t="s">
        <v>9</v>
      </c>
      <c r="I4" s="1"/>
      <c r="J4" s="1" t="s">
        <v>10</v>
      </c>
      <c r="K4" s="1"/>
      <c r="L4" s="1" t="s">
        <v>10</v>
      </c>
      <c r="M4" s="1"/>
      <c r="N4" s="1" t="s">
        <v>10</v>
      </c>
      <c r="O4" s="1"/>
      <c r="P4" s="1" t="s">
        <v>10</v>
      </c>
      <c r="Q4" s="1" t="s">
        <v>13</v>
      </c>
      <c r="R4" s="1"/>
      <c r="S4" s="1" t="s">
        <v>10</v>
      </c>
      <c r="T4" s="1"/>
      <c r="U4" s="1" t="s">
        <v>10</v>
      </c>
      <c r="V4" s="1"/>
      <c r="W4" s="1" t="s">
        <v>10</v>
      </c>
      <c r="X4" s="1"/>
      <c r="Y4" s="1" t="s">
        <v>10</v>
      </c>
      <c r="Z4" s="1"/>
      <c r="AA4" s="1"/>
      <c r="AB4" s="1"/>
      <c r="AC4" s="1"/>
      <c r="AD4" s="1" t="s">
        <v>10</v>
      </c>
      <c r="AE4" s="1" t="s">
        <v>13</v>
      </c>
    </row>
    <row r="5" spans="1:31" ht="12.75">
      <c r="A5" s="7"/>
      <c r="B5" s="7"/>
      <c r="C5" s="7"/>
      <c r="D5" s="7"/>
      <c r="E5" s="7"/>
      <c r="F5" s="7"/>
      <c r="G5" s="7"/>
      <c r="I5" s="31" t="s">
        <v>14</v>
      </c>
      <c r="J5" s="31"/>
      <c r="K5" s="31" t="s">
        <v>15</v>
      </c>
      <c r="L5" s="31"/>
      <c r="M5" s="31" t="s">
        <v>16</v>
      </c>
      <c r="N5" s="31"/>
      <c r="O5" s="26"/>
      <c r="P5" s="27"/>
      <c r="Q5" s="17"/>
      <c r="R5" s="31" t="s">
        <v>17</v>
      </c>
      <c r="S5" s="31"/>
      <c r="T5" s="31" t="s">
        <v>18</v>
      </c>
      <c r="U5" s="31"/>
      <c r="V5" s="31" t="s">
        <v>19</v>
      </c>
      <c r="W5" s="31"/>
      <c r="X5" s="26"/>
      <c r="Y5" s="27"/>
      <c r="Z5" s="26"/>
      <c r="AA5" s="28"/>
      <c r="AB5" s="28"/>
      <c r="AC5" s="28"/>
      <c r="AD5" s="27"/>
      <c r="AE5" s="17"/>
    </row>
    <row r="6" spans="1:31" ht="12.75">
      <c r="A6" s="7">
        <v>1</v>
      </c>
      <c r="B6" s="7"/>
      <c r="C6" s="7">
        <v>290</v>
      </c>
      <c r="D6" s="7"/>
      <c r="E6" s="7" t="s">
        <v>3</v>
      </c>
      <c r="F6" s="7"/>
      <c r="G6" s="18">
        <v>610119088</v>
      </c>
      <c r="I6" s="13">
        <v>279</v>
      </c>
      <c r="J6" s="14">
        <f aca="true" t="shared" si="0" ref="J6:J12">I6/Q6</f>
        <v>0.9620689655172414</v>
      </c>
      <c r="K6" s="13">
        <v>11</v>
      </c>
      <c r="L6" s="14">
        <f aca="true" t="shared" si="1" ref="L6:L12">K6/Q6</f>
        <v>0.03793103448275862</v>
      </c>
      <c r="M6" s="13">
        <v>0</v>
      </c>
      <c r="N6" s="14">
        <f>M6/Q6</f>
        <v>0</v>
      </c>
      <c r="O6" s="13"/>
      <c r="P6" s="14"/>
      <c r="Q6" s="13">
        <f aca="true" t="shared" si="2" ref="Q6:Q12">I6+K6+M6+O6</f>
        <v>290</v>
      </c>
      <c r="R6" s="15">
        <v>260</v>
      </c>
      <c r="S6" s="16">
        <f>R6/AE6</f>
        <v>0.896551724137931</v>
      </c>
      <c r="T6" s="15"/>
      <c r="U6" s="15"/>
      <c r="V6" s="15">
        <v>30</v>
      </c>
      <c r="W6" s="16">
        <f>V6/AE6</f>
        <v>0.10344827586206896</v>
      </c>
      <c r="X6" s="15"/>
      <c r="Y6" s="16"/>
      <c r="Z6" s="15"/>
      <c r="AA6" s="10"/>
      <c r="AB6" s="10"/>
      <c r="AC6" s="10"/>
      <c r="AD6" s="16"/>
      <c r="AE6" s="9">
        <f aca="true" t="shared" si="3" ref="AE6:AE12">R6+T6+V6-X6+Z6</f>
        <v>290</v>
      </c>
    </row>
    <row r="7" spans="1:31" ht="12.75">
      <c r="A7" s="7">
        <v>2</v>
      </c>
      <c r="B7" s="7"/>
      <c r="C7" s="7">
        <v>7</v>
      </c>
      <c r="D7" s="7"/>
      <c r="E7" s="7" t="s">
        <v>2</v>
      </c>
      <c r="F7" s="7"/>
      <c r="G7" s="18">
        <v>12865301</v>
      </c>
      <c r="I7" s="8">
        <v>5</v>
      </c>
      <c r="J7" s="12">
        <f t="shared" si="0"/>
        <v>0.7142857142857143</v>
      </c>
      <c r="K7" s="8">
        <v>1</v>
      </c>
      <c r="L7" s="12">
        <f t="shared" si="1"/>
        <v>0.14285714285714285</v>
      </c>
      <c r="M7" s="8">
        <v>1</v>
      </c>
      <c r="N7" s="12">
        <f>M7/Q7</f>
        <v>0.14285714285714285</v>
      </c>
      <c r="O7" s="8"/>
      <c r="P7" s="12"/>
      <c r="Q7" s="8">
        <f t="shared" si="2"/>
        <v>7</v>
      </c>
      <c r="R7" s="9">
        <v>6</v>
      </c>
      <c r="S7" s="11">
        <f aca="true" t="shared" si="4" ref="S7:S12">+R7/AE7</f>
        <v>0.8571428571428571</v>
      </c>
      <c r="T7" s="9"/>
      <c r="U7" s="9"/>
      <c r="V7" s="9">
        <v>1</v>
      </c>
      <c r="W7" s="11">
        <f aca="true" t="shared" si="5" ref="W7:W12">+V7/AE7</f>
        <v>0.14285714285714285</v>
      </c>
      <c r="X7" s="9"/>
      <c r="Y7" s="11"/>
      <c r="Z7" s="9"/>
      <c r="AA7" s="10"/>
      <c r="AB7" s="10"/>
      <c r="AC7" s="10"/>
      <c r="AD7" s="11"/>
      <c r="AE7" s="9">
        <f t="shared" si="3"/>
        <v>7</v>
      </c>
    </row>
    <row r="8" spans="1:31" ht="12.75">
      <c r="A8" s="7">
        <v>3</v>
      </c>
      <c r="B8" s="7"/>
      <c r="C8" s="7">
        <v>13</v>
      </c>
      <c r="D8" s="7"/>
      <c r="E8" s="7" t="s">
        <v>4</v>
      </c>
      <c r="F8" s="7"/>
      <c r="G8" s="18">
        <v>68464318</v>
      </c>
      <c r="I8" s="8">
        <v>11</v>
      </c>
      <c r="J8" s="12">
        <f t="shared" si="0"/>
        <v>0.8461538461538461</v>
      </c>
      <c r="K8" s="8">
        <v>2</v>
      </c>
      <c r="L8" s="12">
        <f t="shared" si="1"/>
        <v>0.15384615384615385</v>
      </c>
      <c r="M8" s="8">
        <v>0</v>
      </c>
      <c r="N8" s="12">
        <f>M8/Q8</f>
        <v>0</v>
      </c>
      <c r="O8" s="8"/>
      <c r="P8" s="12"/>
      <c r="Q8" s="8">
        <f t="shared" si="2"/>
        <v>13</v>
      </c>
      <c r="R8" s="9">
        <v>13</v>
      </c>
      <c r="S8" s="11">
        <f t="shared" si="4"/>
        <v>1</v>
      </c>
      <c r="T8" s="9"/>
      <c r="U8" s="9"/>
      <c r="V8" s="9">
        <v>0</v>
      </c>
      <c r="W8" s="11">
        <f t="shared" si="5"/>
        <v>0</v>
      </c>
      <c r="X8" s="9"/>
      <c r="Y8" s="11"/>
      <c r="Z8" s="9"/>
      <c r="AA8" s="10"/>
      <c r="AB8" s="10"/>
      <c r="AC8" s="10"/>
      <c r="AD8" s="11"/>
      <c r="AE8" s="9">
        <f t="shared" si="3"/>
        <v>13</v>
      </c>
    </row>
    <row r="9" spans="1:31" ht="12.75">
      <c r="A9" s="7">
        <v>4</v>
      </c>
      <c r="B9" s="7"/>
      <c r="C9" s="7">
        <v>13</v>
      </c>
      <c r="D9" s="7"/>
      <c r="E9" s="7" t="s">
        <v>5</v>
      </c>
      <c r="F9" s="7"/>
      <c r="G9" s="18">
        <v>23960682</v>
      </c>
      <c r="I9" s="8">
        <v>13</v>
      </c>
      <c r="J9" s="12">
        <f t="shared" si="0"/>
        <v>1</v>
      </c>
      <c r="K9" s="8">
        <v>0</v>
      </c>
      <c r="L9" s="12">
        <f t="shared" si="1"/>
        <v>0</v>
      </c>
      <c r="M9" s="8">
        <v>0</v>
      </c>
      <c r="N9" s="12"/>
      <c r="O9" s="8"/>
      <c r="P9" s="12"/>
      <c r="Q9" s="8">
        <f t="shared" si="2"/>
        <v>13</v>
      </c>
      <c r="R9" s="9">
        <v>10</v>
      </c>
      <c r="S9" s="11">
        <f t="shared" si="4"/>
        <v>0.7692307692307693</v>
      </c>
      <c r="T9" s="9"/>
      <c r="U9" s="9"/>
      <c r="V9" s="9">
        <v>3</v>
      </c>
      <c r="W9" s="11">
        <f t="shared" si="5"/>
        <v>0.23076923076923078</v>
      </c>
      <c r="X9" s="9"/>
      <c r="Y9" s="11"/>
      <c r="Z9" s="9"/>
      <c r="AA9" s="10"/>
      <c r="AB9" s="10"/>
      <c r="AC9" s="10"/>
      <c r="AD9" s="11"/>
      <c r="AE9" s="9">
        <f t="shared" si="3"/>
        <v>13</v>
      </c>
    </row>
    <row r="10" spans="1:31" ht="12.75">
      <c r="A10" s="7">
        <v>5</v>
      </c>
      <c r="B10" s="7"/>
      <c r="C10" s="7">
        <v>5</v>
      </c>
      <c r="D10" s="7"/>
      <c r="E10" s="7" t="s">
        <v>6</v>
      </c>
      <c r="F10" s="7"/>
      <c r="G10" s="18">
        <v>100655622</v>
      </c>
      <c r="I10" s="8">
        <v>2</v>
      </c>
      <c r="J10" s="12">
        <f t="shared" si="0"/>
        <v>0.4</v>
      </c>
      <c r="K10" s="8">
        <v>3</v>
      </c>
      <c r="L10" s="12">
        <f t="shared" si="1"/>
        <v>0.6</v>
      </c>
      <c r="M10" s="8">
        <v>0</v>
      </c>
      <c r="N10" s="12"/>
      <c r="O10" s="8"/>
      <c r="P10" s="12"/>
      <c r="Q10" s="8">
        <f t="shared" si="2"/>
        <v>5</v>
      </c>
      <c r="R10" s="9">
        <v>3</v>
      </c>
      <c r="S10" s="11">
        <f t="shared" si="4"/>
        <v>0.6</v>
      </c>
      <c r="T10" s="9"/>
      <c r="U10" s="9"/>
      <c r="V10" s="9">
        <v>2</v>
      </c>
      <c r="W10" s="11">
        <f t="shared" si="5"/>
        <v>0.4</v>
      </c>
      <c r="X10" s="9"/>
      <c r="Y10" s="11"/>
      <c r="Z10" s="9"/>
      <c r="AA10" s="10"/>
      <c r="AB10" s="10"/>
      <c r="AC10" s="10"/>
      <c r="AD10" s="11"/>
      <c r="AE10" s="9">
        <f t="shared" si="3"/>
        <v>5</v>
      </c>
    </row>
    <row r="11" spans="1:31" ht="12.75">
      <c r="A11" s="7">
        <v>6</v>
      </c>
      <c r="B11" s="7"/>
      <c r="C11" s="7">
        <v>11</v>
      </c>
      <c r="D11" s="7"/>
      <c r="E11" s="7" t="s">
        <v>7</v>
      </c>
      <c r="F11" s="7"/>
      <c r="G11" s="18">
        <v>34527947</v>
      </c>
      <c r="I11" s="8">
        <v>11</v>
      </c>
      <c r="J11" s="12">
        <f t="shared" si="0"/>
        <v>1</v>
      </c>
      <c r="K11" s="8">
        <v>0</v>
      </c>
      <c r="L11" s="12">
        <f t="shared" si="1"/>
        <v>0</v>
      </c>
      <c r="M11" s="8">
        <v>0</v>
      </c>
      <c r="N11" s="12"/>
      <c r="O11" s="8"/>
      <c r="P11" s="12"/>
      <c r="Q11" s="8">
        <f t="shared" si="2"/>
        <v>11</v>
      </c>
      <c r="R11" s="9">
        <v>10</v>
      </c>
      <c r="S11" s="11">
        <f t="shared" si="4"/>
        <v>0.9090909090909091</v>
      </c>
      <c r="T11" s="9"/>
      <c r="U11" s="9"/>
      <c r="V11" s="9">
        <v>1</v>
      </c>
      <c r="W11" s="11">
        <f t="shared" si="5"/>
        <v>0.09090909090909091</v>
      </c>
      <c r="X11" s="9"/>
      <c r="Y11" s="11"/>
      <c r="Z11" s="9"/>
      <c r="AA11" s="10"/>
      <c r="AB11" s="10"/>
      <c r="AC11" s="10"/>
      <c r="AD11" s="11"/>
      <c r="AE11" s="9">
        <f t="shared" si="3"/>
        <v>11</v>
      </c>
    </row>
    <row r="12" spans="1:31" ht="12.75">
      <c r="A12" s="7" t="s">
        <v>23</v>
      </c>
      <c r="B12" s="7"/>
      <c r="C12" s="7">
        <v>2</v>
      </c>
      <c r="D12" s="7"/>
      <c r="E12" s="7" t="s">
        <v>24</v>
      </c>
      <c r="F12" s="7"/>
      <c r="G12" s="18">
        <v>4724992</v>
      </c>
      <c r="I12" s="8">
        <v>2</v>
      </c>
      <c r="J12" s="12">
        <f t="shared" si="0"/>
        <v>1</v>
      </c>
      <c r="K12" s="8">
        <v>0</v>
      </c>
      <c r="L12" s="12">
        <f t="shared" si="1"/>
        <v>0</v>
      </c>
      <c r="M12" s="8">
        <v>0</v>
      </c>
      <c r="N12" s="12">
        <f>M12/Q12</f>
        <v>0</v>
      </c>
      <c r="O12" s="8"/>
      <c r="P12" s="12"/>
      <c r="Q12" s="8">
        <f t="shared" si="2"/>
        <v>2</v>
      </c>
      <c r="R12" s="9">
        <v>2</v>
      </c>
      <c r="S12" s="11">
        <f t="shared" si="4"/>
        <v>1</v>
      </c>
      <c r="T12" s="9"/>
      <c r="U12" s="9"/>
      <c r="V12" s="9">
        <v>0</v>
      </c>
      <c r="W12" s="11">
        <f t="shared" si="5"/>
        <v>0</v>
      </c>
      <c r="X12" s="9"/>
      <c r="Y12" s="11"/>
      <c r="Z12" s="9"/>
      <c r="AA12" s="10"/>
      <c r="AB12" s="10"/>
      <c r="AC12" s="10"/>
      <c r="AD12" s="11"/>
      <c r="AE12" s="9">
        <f t="shared" si="3"/>
        <v>2</v>
      </c>
    </row>
    <row r="13" spans="1:31" ht="12.75">
      <c r="A13" s="7" t="s">
        <v>20</v>
      </c>
      <c r="B13" s="7"/>
      <c r="C13" s="7" t="s">
        <v>20</v>
      </c>
      <c r="D13" s="7"/>
      <c r="E13" s="7"/>
      <c r="F13" s="7"/>
      <c r="G13" s="18"/>
      <c r="I13" s="8"/>
      <c r="J13" s="8"/>
      <c r="K13" s="8"/>
      <c r="L13" s="8"/>
      <c r="M13" s="8"/>
      <c r="N13" s="8"/>
      <c r="O13" s="8"/>
      <c r="P13" s="8"/>
      <c r="Q13" s="8" t="s">
        <v>20</v>
      </c>
      <c r="R13" s="9"/>
      <c r="S13" s="9"/>
      <c r="T13" s="9"/>
      <c r="U13" s="9"/>
      <c r="V13" s="9"/>
      <c r="W13" s="9"/>
      <c r="X13" s="9"/>
      <c r="Y13" s="9"/>
      <c r="Z13" s="9"/>
      <c r="AA13" s="10">
        <f>SUM(I13:O13)</f>
        <v>0</v>
      </c>
      <c r="AB13" s="10"/>
      <c r="AC13" s="10">
        <f>SUM(R13:Z13)</f>
        <v>0</v>
      </c>
      <c r="AD13" s="9"/>
      <c r="AE13" s="9" t="s">
        <v>20</v>
      </c>
    </row>
    <row r="14" spans="1:31" ht="12.75">
      <c r="A14" s="7" t="s">
        <v>20</v>
      </c>
      <c r="B14" s="7"/>
      <c r="C14" s="7" t="s">
        <v>20</v>
      </c>
      <c r="D14" s="7"/>
      <c r="E14" s="7" t="s">
        <v>20</v>
      </c>
      <c r="F14" s="7"/>
      <c r="G14" s="18" t="s">
        <v>21</v>
      </c>
      <c r="I14" s="8" t="s">
        <v>20</v>
      </c>
      <c r="J14" s="8"/>
      <c r="K14" s="8"/>
      <c r="L14" s="8"/>
      <c r="M14" s="8" t="s">
        <v>20</v>
      </c>
      <c r="N14" s="8"/>
      <c r="O14" s="8"/>
      <c r="P14" s="8"/>
      <c r="Q14" s="8" t="s">
        <v>20</v>
      </c>
      <c r="R14" s="9" t="s">
        <v>20</v>
      </c>
      <c r="S14" s="9"/>
      <c r="T14" s="9"/>
      <c r="U14" s="9"/>
      <c r="V14" s="9"/>
      <c r="W14" s="9"/>
      <c r="X14" s="9"/>
      <c r="Y14" s="9"/>
      <c r="Z14" s="9"/>
      <c r="AA14" s="10">
        <f>SUM(I14:O14)</f>
        <v>0</v>
      </c>
      <c r="AB14" s="10"/>
      <c r="AC14" s="10">
        <f>SUM(R14:Z14)</f>
        <v>0</v>
      </c>
      <c r="AD14" s="9"/>
      <c r="AE14" s="9" t="s">
        <v>20</v>
      </c>
    </row>
    <row r="15" spans="1:31" ht="12.75">
      <c r="A15" s="7"/>
      <c r="B15" s="7"/>
      <c r="C15" s="7"/>
      <c r="D15" s="7"/>
      <c r="E15" s="7"/>
      <c r="F15" s="7"/>
      <c r="G15" s="18"/>
      <c r="I15" s="8"/>
      <c r="J15" s="8"/>
      <c r="K15" s="8"/>
      <c r="L15" s="8"/>
      <c r="M15" s="8"/>
      <c r="N15" s="8"/>
      <c r="O15" s="8"/>
      <c r="P15" s="8"/>
      <c r="Q15" s="8" t="s">
        <v>21</v>
      </c>
      <c r="R15" s="9"/>
      <c r="S15" s="9"/>
      <c r="T15" s="9"/>
      <c r="U15" s="9"/>
      <c r="V15" s="9"/>
      <c r="W15" s="9"/>
      <c r="X15" s="9"/>
      <c r="Y15" s="9"/>
      <c r="Z15" s="9"/>
      <c r="AA15" s="10">
        <f>SUM(I15:O15)</f>
        <v>0</v>
      </c>
      <c r="AB15" s="10"/>
      <c r="AC15" s="10">
        <f>SUM(R15:Z15)</f>
        <v>0</v>
      </c>
      <c r="AD15" s="9"/>
      <c r="AE15" s="9" t="s">
        <v>20</v>
      </c>
    </row>
    <row r="16" spans="1:31" ht="12.75">
      <c r="A16" s="7"/>
      <c r="B16" s="7"/>
      <c r="C16" s="7"/>
      <c r="D16" s="7"/>
      <c r="E16" s="7"/>
      <c r="F16" s="7"/>
      <c r="G16" s="18"/>
      <c r="I16" s="8"/>
      <c r="J16" s="8"/>
      <c r="K16" s="8"/>
      <c r="L16" s="8"/>
      <c r="M16" s="8"/>
      <c r="N16" s="8"/>
      <c r="O16" s="8"/>
      <c r="P16" s="8"/>
      <c r="Q16" s="8" t="s">
        <v>20</v>
      </c>
      <c r="R16" s="9"/>
      <c r="S16" s="9"/>
      <c r="T16" s="9"/>
      <c r="U16" s="9"/>
      <c r="V16" s="9"/>
      <c r="W16" s="9"/>
      <c r="X16" s="9"/>
      <c r="Y16" s="9"/>
      <c r="Z16" s="9"/>
      <c r="AA16" s="10">
        <f>SUM(I16:O16)</f>
        <v>0</v>
      </c>
      <c r="AB16" s="10"/>
      <c r="AC16" s="10">
        <f>SUM(R16:Z16)</f>
        <v>0</v>
      </c>
      <c r="AD16" s="9"/>
      <c r="AE16" s="9" t="s">
        <v>20</v>
      </c>
    </row>
    <row r="17" spans="1:31" ht="12.75">
      <c r="A17" s="7"/>
      <c r="B17" s="7"/>
      <c r="C17" s="19">
        <f>SUM(C6:C16)</f>
        <v>341</v>
      </c>
      <c r="D17" s="7"/>
      <c r="E17" s="7"/>
      <c r="F17" s="7"/>
      <c r="G17" s="22">
        <f>SUM(G6:G16)</f>
        <v>855317950</v>
      </c>
      <c r="I17" s="20">
        <f>SUM(I6:I16)</f>
        <v>323</v>
      </c>
      <c r="J17" s="32"/>
      <c r="K17" s="20">
        <f>SUM(K6:K16)</f>
        <v>17</v>
      </c>
      <c r="L17" s="20"/>
      <c r="M17" s="20">
        <f>SUM(M6:M16)</f>
        <v>1</v>
      </c>
      <c r="N17" s="20"/>
      <c r="O17" s="20"/>
      <c r="P17" s="20"/>
      <c r="Q17" s="20">
        <f>SUM(Q6:Q16)</f>
        <v>341</v>
      </c>
      <c r="R17" s="21">
        <f>SUM(R6:R16)</f>
        <v>304</v>
      </c>
      <c r="S17" s="21"/>
      <c r="T17" s="21"/>
      <c r="U17" s="21"/>
      <c r="V17" s="21">
        <f>SUM(V6:V16)</f>
        <v>37</v>
      </c>
      <c r="W17" s="21"/>
      <c r="X17" s="9"/>
      <c r="Y17" s="9"/>
      <c r="Z17" s="9"/>
      <c r="AA17" s="10">
        <f>SUM(I17:O17)</f>
        <v>341</v>
      </c>
      <c r="AB17" s="10"/>
      <c r="AC17" s="10">
        <f>SUM(R17:Z17)</f>
        <v>341</v>
      </c>
      <c r="AD17" s="9"/>
      <c r="AE17" s="21">
        <f>SUM(AE6:AE16)</f>
        <v>341</v>
      </c>
    </row>
    <row r="18" spans="7:26" ht="12.75">
      <c r="G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5:26" ht="15.75">
      <c r="E19" s="2" t="s">
        <v>8</v>
      </c>
      <c r="F19" s="2"/>
      <c r="G19" s="3">
        <f>SUM(G6:G18)</f>
        <v>1710635900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</sheetData>
  <mergeCells count="11">
    <mergeCell ref="V5:W5"/>
    <mergeCell ref="X5:Y5"/>
    <mergeCell ref="Z5:AD5"/>
    <mergeCell ref="I3:Q3"/>
    <mergeCell ref="R3:AE3"/>
    <mergeCell ref="I5:J5"/>
    <mergeCell ref="K5:L5"/>
    <mergeCell ref="M5:N5"/>
    <mergeCell ref="O5:P5"/>
    <mergeCell ref="R5:S5"/>
    <mergeCell ref="T5:U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N22" sqref="N22"/>
    </sheetView>
  </sheetViews>
  <sheetFormatPr defaultColWidth="9.140625" defaultRowHeight="12.75"/>
  <cols>
    <col min="1" max="1" width="20.140625" style="0" customWidth="1"/>
    <col min="2" max="2" width="3.7109375" style="0" customWidth="1"/>
    <col min="3" max="3" width="5.28125" style="0" customWidth="1"/>
    <col min="5" max="5" width="3.28125" style="0" customWidth="1"/>
    <col min="6" max="6" width="4.28125" style="0" customWidth="1"/>
    <col min="7" max="7" width="13.140625" style="0" customWidth="1"/>
    <col min="8" max="8" width="2.7109375" style="0" customWidth="1"/>
    <col min="9" max="9" width="3.421875" style="0" customWidth="1"/>
    <col min="10" max="10" width="10.28125" style="0" customWidth="1"/>
    <col min="11" max="11" width="3.7109375" style="0" customWidth="1"/>
    <col min="12" max="12" width="7.57421875" style="0" customWidth="1"/>
  </cols>
  <sheetData>
    <row r="1" spans="1:12" ht="15">
      <c r="A1" s="5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15.75">
      <c r="A3" s="33" t="s">
        <v>0</v>
      </c>
      <c r="C3" s="2" t="s">
        <v>29</v>
      </c>
      <c r="F3" s="33" t="s">
        <v>27</v>
      </c>
      <c r="I3" s="33" t="s">
        <v>28</v>
      </c>
      <c r="L3" s="33" t="s">
        <v>8</v>
      </c>
    </row>
    <row r="6" spans="1:12" ht="12.75">
      <c r="A6" s="34" t="s">
        <v>3</v>
      </c>
      <c r="C6">
        <v>279</v>
      </c>
      <c r="D6" s="35">
        <f aca="true" t="shared" si="0" ref="D6:D12">C6/L6</f>
        <v>0.9620689655172414</v>
      </c>
      <c r="F6">
        <v>11</v>
      </c>
      <c r="G6" s="35">
        <f>F6/L6</f>
        <v>0.03793103448275862</v>
      </c>
      <c r="I6">
        <v>0</v>
      </c>
      <c r="J6" s="35">
        <f>I6/L6</f>
        <v>0</v>
      </c>
      <c r="L6">
        <f aca="true" t="shared" si="1" ref="L6:L12">SUM(C6+F6+I6)</f>
        <v>290</v>
      </c>
    </row>
    <row r="7" spans="1:12" ht="12.75">
      <c r="A7" s="34" t="s">
        <v>2</v>
      </c>
      <c r="C7">
        <v>5</v>
      </c>
      <c r="D7" s="35">
        <f t="shared" si="0"/>
        <v>0.7142857142857143</v>
      </c>
      <c r="F7">
        <v>1</v>
      </c>
      <c r="G7" s="35">
        <f aca="true" t="shared" si="2" ref="G7:G16">F7/L7</f>
        <v>0.14285714285714285</v>
      </c>
      <c r="I7">
        <v>1</v>
      </c>
      <c r="J7" s="35">
        <f>I7/L7</f>
        <v>0.14285714285714285</v>
      </c>
      <c r="L7">
        <f t="shared" si="1"/>
        <v>7</v>
      </c>
    </row>
    <row r="8" spans="1:12" ht="12.75">
      <c r="A8" s="34" t="s">
        <v>4</v>
      </c>
      <c r="C8">
        <v>11</v>
      </c>
      <c r="D8" s="35">
        <f t="shared" si="0"/>
        <v>0.8461538461538461</v>
      </c>
      <c r="F8">
        <v>2</v>
      </c>
      <c r="G8" s="35">
        <f t="shared" si="2"/>
        <v>0.15384615384615385</v>
      </c>
      <c r="I8">
        <v>0</v>
      </c>
      <c r="J8" s="35">
        <f>I8/L8</f>
        <v>0</v>
      </c>
      <c r="L8">
        <f t="shared" si="1"/>
        <v>13</v>
      </c>
    </row>
    <row r="9" spans="1:12" ht="12.75">
      <c r="A9" s="34" t="s">
        <v>5</v>
      </c>
      <c r="C9">
        <v>13</v>
      </c>
      <c r="D9" s="35">
        <f t="shared" si="0"/>
        <v>1</v>
      </c>
      <c r="F9">
        <v>0</v>
      </c>
      <c r="G9" s="35">
        <f t="shared" si="2"/>
        <v>0</v>
      </c>
      <c r="I9">
        <v>0</v>
      </c>
      <c r="J9" s="35">
        <f>I9/L9</f>
        <v>0</v>
      </c>
      <c r="L9">
        <f t="shared" si="1"/>
        <v>13</v>
      </c>
    </row>
    <row r="10" spans="1:12" ht="12.75">
      <c r="A10" s="34" t="s">
        <v>6</v>
      </c>
      <c r="C10">
        <v>2</v>
      </c>
      <c r="D10" s="35">
        <f t="shared" si="0"/>
        <v>0.4</v>
      </c>
      <c r="F10">
        <v>3</v>
      </c>
      <c r="G10" s="35">
        <f t="shared" si="2"/>
        <v>0.6</v>
      </c>
      <c r="I10">
        <v>0</v>
      </c>
      <c r="J10" s="35">
        <f>I10/L10</f>
        <v>0</v>
      </c>
      <c r="L10">
        <f t="shared" si="1"/>
        <v>5</v>
      </c>
    </row>
    <row r="11" spans="1:12" ht="12.75">
      <c r="A11" s="34" t="s">
        <v>7</v>
      </c>
      <c r="C11">
        <v>11</v>
      </c>
      <c r="D11" s="35">
        <f t="shared" si="0"/>
        <v>1</v>
      </c>
      <c r="F11">
        <v>0</v>
      </c>
      <c r="G11" s="35">
        <f t="shared" si="2"/>
        <v>0</v>
      </c>
      <c r="I11">
        <v>0</v>
      </c>
      <c r="J11" s="35">
        <f>I11/L11</f>
        <v>0</v>
      </c>
      <c r="L11">
        <f t="shared" si="1"/>
        <v>11</v>
      </c>
    </row>
    <row r="12" spans="1:12" ht="12.75">
      <c r="A12" s="34" t="s">
        <v>24</v>
      </c>
      <c r="C12">
        <v>2</v>
      </c>
      <c r="D12" s="35">
        <f t="shared" si="0"/>
        <v>1</v>
      </c>
      <c r="F12">
        <v>0</v>
      </c>
      <c r="G12" s="35">
        <f t="shared" si="2"/>
        <v>0</v>
      </c>
      <c r="I12">
        <v>0</v>
      </c>
      <c r="J12" s="35">
        <f>I12/L12</f>
        <v>0</v>
      </c>
      <c r="L12">
        <f t="shared" si="1"/>
        <v>2</v>
      </c>
    </row>
    <row r="13" spans="1:7" ht="12.75">
      <c r="A13" s="34"/>
      <c r="D13" s="35"/>
      <c r="G13" s="36"/>
    </row>
    <row r="14" ht="12.75">
      <c r="G14" s="36" t="s">
        <v>20</v>
      </c>
    </row>
    <row r="15" ht="12.75">
      <c r="G15" s="36" t="s">
        <v>20</v>
      </c>
    </row>
    <row r="16" spans="1:12" ht="12.75">
      <c r="A16" s="34" t="s">
        <v>26</v>
      </c>
      <c r="C16" s="37">
        <f>SUM(C6:C13)</f>
        <v>323</v>
      </c>
      <c r="D16" s="38">
        <f>C16/L16</f>
        <v>0.9472140762463344</v>
      </c>
      <c r="F16" s="37">
        <f>SUM(F6:F13)</f>
        <v>17</v>
      </c>
      <c r="G16" s="38">
        <f t="shared" si="2"/>
        <v>0.04985337243401759</v>
      </c>
      <c r="I16" s="37">
        <f>SUM(I6:I13)</f>
        <v>1</v>
      </c>
      <c r="J16" s="38">
        <f>I16/L16</f>
        <v>0.002932551319648094</v>
      </c>
      <c r="L16" s="37">
        <f>SUM(L6:L15)</f>
        <v>341</v>
      </c>
    </row>
    <row r="38" spans="1:10" ht="12.75">
      <c r="A38" t="s">
        <v>20</v>
      </c>
      <c r="D38" t="s">
        <v>20</v>
      </c>
      <c r="F38" t="s">
        <v>20</v>
      </c>
      <c r="G38" s="3" t="s">
        <v>20</v>
      </c>
      <c r="J38" s="3"/>
    </row>
    <row r="40" spans="1:10" ht="12.75">
      <c r="A40" t="s">
        <v>20</v>
      </c>
      <c r="D40" t="s">
        <v>20</v>
      </c>
      <c r="F40" t="s">
        <v>20</v>
      </c>
      <c r="G40" s="3" t="s">
        <v>20</v>
      </c>
      <c r="J40" s="3"/>
    </row>
    <row r="42" spans="1:7" ht="12.75">
      <c r="A42" t="s">
        <v>20</v>
      </c>
      <c r="D42" t="s">
        <v>20</v>
      </c>
      <c r="G42" s="3" t="s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N16" sqref="N16"/>
    </sheetView>
  </sheetViews>
  <sheetFormatPr defaultColWidth="9.140625" defaultRowHeight="12.75"/>
  <cols>
    <col min="1" max="1" width="20.140625" style="0" customWidth="1"/>
    <col min="2" max="2" width="5.140625" style="0" customWidth="1"/>
    <col min="3" max="3" width="5.28125" style="0" customWidth="1"/>
    <col min="5" max="5" width="3.28125" style="0" customWidth="1"/>
    <col min="6" max="6" width="4.28125" style="0" customWidth="1"/>
    <col min="8" max="8" width="2.7109375" style="0" customWidth="1"/>
    <col min="9" max="9" width="4.7109375" style="0" customWidth="1"/>
    <col min="11" max="11" width="5.7109375" style="0" customWidth="1"/>
    <col min="12" max="12" width="7.57421875" style="0" customWidth="1"/>
  </cols>
  <sheetData>
    <row r="1" spans="1:11" ht="15">
      <c r="A1" s="5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2" ht="15.75">
      <c r="A3" s="33" t="s">
        <v>0</v>
      </c>
      <c r="C3" s="2" t="s">
        <v>32</v>
      </c>
      <c r="F3" s="33" t="s">
        <v>30</v>
      </c>
      <c r="I3" s="33" t="s">
        <v>31</v>
      </c>
      <c r="L3" s="33" t="s">
        <v>8</v>
      </c>
    </row>
    <row r="6" spans="1:12" ht="12.75">
      <c r="A6" s="34" t="s">
        <v>3</v>
      </c>
      <c r="C6">
        <v>260</v>
      </c>
      <c r="D6" s="35">
        <f aca="true" t="shared" si="0" ref="D6:D12">C6/L6</f>
        <v>0.896551724137931</v>
      </c>
      <c r="F6">
        <v>0</v>
      </c>
      <c r="G6" s="35">
        <f aca="true" t="shared" si="1" ref="G6:G12">F6/L6</f>
        <v>0</v>
      </c>
      <c r="I6">
        <v>30</v>
      </c>
      <c r="J6" s="35">
        <f aca="true" t="shared" si="2" ref="J6:J12">I6/L6</f>
        <v>0.10344827586206896</v>
      </c>
      <c r="L6">
        <f aca="true" t="shared" si="3" ref="L6:L12">SUM(C6+I6)</f>
        <v>290</v>
      </c>
    </row>
    <row r="7" spans="1:12" ht="12.75">
      <c r="A7" s="34" t="s">
        <v>2</v>
      </c>
      <c r="C7">
        <v>6</v>
      </c>
      <c r="D7" s="35">
        <f t="shared" si="0"/>
        <v>0.8571428571428571</v>
      </c>
      <c r="F7">
        <v>0</v>
      </c>
      <c r="G7" s="35">
        <f t="shared" si="1"/>
        <v>0</v>
      </c>
      <c r="I7">
        <v>1</v>
      </c>
      <c r="J7" s="35">
        <f t="shared" si="2"/>
        <v>0.14285714285714285</v>
      </c>
      <c r="L7">
        <f t="shared" si="3"/>
        <v>7</v>
      </c>
    </row>
    <row r="8" spans="1:12" ht="12.75">
      <c r="A8" s="34" t="s">
        <v>4</v>
      </c>
      <c r="C8">
        <v>13</v>
      </c>
      <c r="D8" s="35">
        <f t="shared" si="0"/>
        <v>1</v>
      </c>
      <c r="F8">
        <v>0</v>
      </c>
      <c r="G8" s="35">
        <f t="shared" si="1"/>
        <v>0</v>
      </c>
      <c r="I8">
        <v>0</v>
      </c>
      <c r="J8" s="35">
        <f t="shared" si="2"/>
        <v>0</v>
      </c>
      <c r="L8">
        <f t="shared" si="3"/>
        <v>13</v>
      </c>
    </row>
    <row r="9" spans="1:12" ht="12.75">
      <c r="A9" s="34" t="s">
        <v>5</v>
      </c>
      <c r="C9">
        <v>10</v>
      </c>
      <c r="D9" s="35">
        <f t="shared" si="0"/>
        <v>0.7692307692307693</v>
      </c>
      <c r="F9">
        <v>0</v>
      </c>
      <c r="G9" s="35">
        <f t="shared" si="1"/>
        <v>0</v>
      </c>
      <c r="I9">
        <v>3</v>
      </c>
      <c r="J9" s="35">
        <f t="shared" si="2"/>
        <v>0.23076923076923078</v>
      </c>
      <c r="L9">
        <f t="shared" si="3"/>
        <v>13</v>
      </c>
    </row>
    <row r="10" spans="1:12" ht="12.75">
      <c r="A10" s="34" t="s">
        <v>6</v>
      </c>
      <c r="C10">
        <v>3</v>
      </c>
      <c r="D10" s="35">
        <f t="shared" si="0"/>
        <v>0.6</v>
      </c>
      <c r="F10">
        <v>0</v>
      </c>
      <c r="G10" s="35">
        <f t="shared" si="1"/>
        <v>0</v>
      </c>
      <c r="I10">
        <v>2</v>
      </c>
      <c r="J10" s="35">
        <f t="shared" si="2"/>
        <v>0.4</v>
      </c>
      <c r="L10">
        <f t="shared" si="3"/>
        <v>5</v>
      </c>
    </row>
    <row r="11" spans="1:12" ht="12.75">
      <c r="A11" s="34" t="s">
        <v>7</v>
      </c>
      <c r="C11">
        <v>10</v>
      </c>
      <c r="D11" s="35">
        <f t="shared" si="0"/>
        <v>0.9090909090909091</v>
      </c>
      <c r="F11">
        <v>0</v>
      </c>
      <c r="G11" s="35">
        <f t="shared" si="1"/>
        <v>0</v>
      </c>
      <c r="I11">
        <v>1</v>
      </c>
      <c r="J11" s="35">
        <f t="shared" si="2"/>
        <v>0.09090909090909091</v>
      </c>
      <c r="L11">
        <f t="shared" si="3"/>
        <v>11</v>
      </c>
    </row>
    <row r="12" spans="1:12" ht="12.75">
      <c r="A12" s="34" t="s">
        <v>24</v>
      </c>
      <c r="C12">
        <v>2</v>
      </c>
      <c r="D12" s="35">
        <f t="shared" si="0"/>
        <v>1</v>
      </c>
      <c r="F12">
        <v>0</v>
      </c>
      <c r="G12" s="35">
        <f t="shared" si="1"/>
        <v>0</v>
      </c>
      <c r="I12">
        <v>0</v>
      </c>
      <c r="J12" s="35">
        <f t="shared" si="2"/>
        <v>0</v>
      </c>
      <c r="L12">
        <f t="shared" si="3"/>
        <v>2</v>
      </c>
    </row>
    <row r="13" spans="1:4" ht="12.75">
      <c r="A13" s="34"/>
      <c r="D13" s="35"/>
    </row>
    <row r="16" spans="1:12" ht="12.75">
      <c r="A16" s="34" t="s">
        <v>26</v>
      </c>
      <c r="C16" s="37">
        <f>SUM(C6:C13)</f>
        <v>304</v>
      </c>
      <c r="D16" s="38">
        <f>C16/L16</f>
        <v>0.8914956011730205</v>
      </c>
      <c r="G16" s="35"/>
      <c r="I16" s="37">
        <f>SUM(I6:I13)</f>
        <v>37</v>
      </c>
      <c r="J16" s="38">
        <f>I16/L16</f>
        <v>0.10850439882697947</v>
      </c>
      <c r="L16" s="37">
        <f>SUM(L6:L15)</f>
        <v>341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2010-04-13T08:51:27Z</cp:lastPrinted>
  <dcterms:created xsi:type="dcterms:W3CDTF">1996-11-05T10:16:36Z</dcterms:created>
  <dcterms:modified xsi:type="dcterms:W3CDTF">2010-07-09T12:05:55Z</dcterms:modified>
  <cp:category/>
  <cp:version/>
  <cp:contentType/>
  <cp:contentStatus/>
</cp:coreProperties>
</file>